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85" windowHeight="7995" activeTab="0"/>
  </bookViews>
  <sheets>
    <sheet name="Elfogadott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<sst xmlns="http://schemas.openxmlformats.org/spreadsheetml/2006/main" count="83" uniqueCount="60">
  <si>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Árok középső szakaszának rendbetétele - pályázati támogatás esetén</t>
  </si>
  <si>
    <t>Orvosi rendelő – tervezés, engedélyeztetés, közbeszerzés – megépítés</t>
  </si>
  <si>
    <t>Iskola bővítése – Nemzeti közbeszerzés, kivitelezés 2009.II.</t>
  </si>
  <si>
    <t>Óvoda bővítése – Nemzeti közbeszerzés, kivitelezés 2009.II.</t>
  </si>
  <si>
    <t>Szeméttelep rekultiváció  - Nemzeti közbeszerzés, kivitelezés 2009.II. félév</t>
  </si>
  <si>
    <t xml:space="preserve"> István aknai útnyitás, aszfaltozás a Táncsics utcából nyíló feljárón is</t>
  </si>
  <si>
    <t>Szemétszállítás 2009. II. félévtől + Zöldhulladék kezelés megoldása</t>
  </si>
  <si>
    <t xml:space="preserve">Bányász utca - Szabadság utca lefolyó </t>
  </si>
  <si>
    <t>Határ utca útminőség javítás 500 m2 – 1.000.000.- Ft</t>
  </si>
  <si>
    <t>Ssz</t>
  </si>
  <si>
    <t>Projekt</t>
  </si>
  <si>
    <t>BERUHÁZÁSOK 2009</t>
  </si>
  <si>
    <t>eFt</t>
  </si>
  <si>
    <t>ÖSSZESEN</t>
  </si>
  <si>
    <t>Generációk háza 2009 évi költségei (sikerdíj, tervek stb)</t>
  </si>
  <si>
    <t>Teljes</t>
  </si>
  <si>
    <t>Önrész</t>
  </si>
  <si>
    <t>Állami</t>
  </si>
  <si>
    <t>Kiadás</t>
  </si>
  <si>
    <t>Forrás</t>
  </si>
  <si>
    <t>Összes</t>
  </si>
  <si>
    <t>Korábbi</t>
  </si>
  <si>
    <t>Árok szélesítés és mélyítés földmunkával a hídtól lefelé és felfelé kb. 70 m3</t>
  </si>
  <si>
    <t>Hídrekonstrukció pályázat</t>
  </si>
  <si>
    <t>Könyvtári eszközbeszerzés pályázat</t>
  </si>
  <si>
    <t>Kategória</t>
  </si>
  <si>
    <t>PÜB ülés</t>
  </si>
  <si>
    <t>1445 kisajátítás a hulla. rekultivációhoz</t>
  </si>
  <si>
    <t xml:space="preserve">Parkoló-Hivatal mellett a cukrászdával szemben 50 m2 </t>
  </si>
  <si>
    <t>Parkoló-József Attila utcában az Óvodánál          75 m2 – 500.000.-</t>
  </si>
  <si>
    <t>Parkoló-A Tó presszótól felfelé – vállalkozói segédlettel  500.000.-</t>
  </si>
  <si>
    <t>Parkoló-Lakótelepi parkolási rend</t>
  </si>
  <si>
    <t>Járdaépítés-Hársfa utcában a buszfordulóig</t>
  </si>
  <si>
    <t>Járdaépítés-Rét utca Névtelen utca sarkán rekonstrukció</t>
  </si>
  <si>
    <t>Járdaépítés-Templom hegyi lépcső</t>
  </si>
  <si>
    <t>Útépítés-Erzsébet park út és parkoló építés – útépítési hozzájárulás kivetése</t>
  </si>
  <si>
    <t>Útépítés-István akna –Dienesék felé  300 m2 –</t>
  </si>
  <si>
    <t>Útépítés-István aknára a régi út megnyitása - szeméttelep rekultivációval együtt</t>
  </si>
  <si>
    <t>Kerítésépítés-vízművek</t>
  </si>
  <si>
    <t>Kerítésépítés-1-1001 között</t>
  </si>
  <si>
    <t>Parkoló-Parkolók kialakítása (parkolási koncepció, terv, rendelet)</t>
  </si>
  <si>
    <t>23% Áfa hatása</t>
  </si>
  <si>
    <t>Tétel</t>
  </si>
  <si>
    <t>Bekerülés</t>
  </si>
  <si>
    <t>Előkész.</t>
  </si>
  <si>
    <t>3% hatás</t>
  </si>
  <si>
    <t>Bruttó</t>
  </si>
  <si>
    <t>Iskolabővítés</t>
  </si>
  <si>
    <t>Óvodabővítés</t>
  </si>
  <si>
    <t>Hulladéktelep rekultiváció</t>
  </si>
  <si>
    <t>Összesen</t>
  </si>
  <si>
    <t xml:space="preserve">info Generációk háza </t>
  </si>
  <si>
    <t>info Mindösszesen</t>
  </si>
  <si>
    <t>Becsült</t>
  </si>
  <si>
    <t>Mód.</t>
  </si>
  <si>
    <t>20% alap</t>
  </si>
  <si>
    <t>Járdaépítés-Bem utcai hídtól a buszmegállóig</t>
  </si>
  <si>
    <t>Útépítés-Alsórét utca kopóréteg+szegélykő, Bem utca</t>
  </si>
  <si>
    <t>Kosárlabda pályán ivókút</t>
  </si>
  <si>
    <t>Szovjet katonasírok rekonstrukciója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</si>
</sst>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3" fontId="0" fillId="2" borderId="0" xfId="0" applyNumberFormat="1" applyFont="1" applyFill="1" applyAlignment="1">
      <alignment horizontal="right" vertical="top"/>
    </xf>
    <xf numFmtId="0" fontId="0" fillId="2" borderId="0" xfId="0" applyFont="1" applyFill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3" fontId="0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0" fontId="2" fillId="3" borderId="1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left" vertical="top"/>
    </xf>
    <xf numFmtId="0" fontId="0" fillId="0" borderId="0" xfId="0" applyFon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.57421875" style="2" customWidth="1"/>
    <col min="2" max="2" width="58.28125" style="2" customWidth="1"/>
    <col min="3" max="3" width="9.7109375" style="13" customWidth="1"/>
    <col min="4" max="4" width="9.421875" style="2" hidden="1" customWidth="1"/>
    <col min="5" max="14" width="9.140625" style="2" hidden="1" customWidth="1"/>
    <col min="15" max="15" width="9.140625" style="14" customWidth="1"/>
    <col min="16" max="16384" width="9.140625" style="2" customWidth="1"/>
  </cols>
  <sheetData>
    <row r="1" spans="1:16" ht="12.75">
      <c r="A1" s="1" t="s">
        <v>11</v>
      </c>
      <c r="C1" s="3" t="s">
        <v>12</v>
      </c>
      <c r="O1" s="4"/>
      <c r="P1" s="5"/>
    </row>
    <row r="2" spans="3:16" s="5" customFormat="1" ht="12.75">
      <c r="C2" s="3"/>
      <c r="D2" s="3"/>
      <c r="E2" s="3"/>
      <c r="O2" s="4"/>
      <c r="P2" s="2"/>
    </row>
    <row r="3" spans="3:15" s="5" customFormat="1" ht="12.75">
      <c r="C3" s="3" t="s">
        <v>20</v>
      </c>
      <c r="D3" s="3" t="s">
        <v>20</v>
      </c>
      <c r="E3" s="3" t="s">
        <v>20</v>
      </c>
      <c r="F3" s="5" t="s">
        <v>21</v>
      </c>
      <c r="G3" s="5" t="s">
        <v>21</v>
      </c>
      <c r="H3" s="5" t="s">
        <v>21</v>
      </c>
      <c r="I3" s="5">
        <v>2009</v>
      </c>
      <c r="J3" s="5">
        <v>2009</v>
      </c>
      <c r="K3" s="5">
        <v>2009</v>
      </c>
      <c r="L3" s="5">
        <v>2010</v>
      </c>
      <c r="M3" s="5">
        <v>2010</v>
      </c>
      <c r="N3" s="5">
        <v>2010</v>
      </c>
      <c r="O3" s="4" t="s">
        <v>26</v>
      </c>
    </row>
    <row r="4" spans="3:15" s="6" customFormat="1" ht="12.75">
      <c r="C4" s="3" t="s">
        <v>18</v>
      </c>
      <c r="D4" s="5" t="s">
        <v>19</v>
      </c>
      <c r="E4" s="5" t="s">
        <v>19</v>
      </c>
      <c r="F4" s="3" t="s">
        <v>18</v>
      </c>
      <c r="G4" s="5" t="s">
        <v>19</v>
      </c>
      <c r="H4" s="5" t="s">
        <v>19</v>
      </c>
      <c r="I4" s="3" t="s">
        <v>18</v>
      </c>
      <c r="J4" s="5" t="s">
        <v>19</v>
      </c>
      <c r="K4" s="5" t="s">
        <v>19</v>
      </c>
      <c r="L4" s="3" t="s">
        <v>18</v>
      </c>
      <c r="M4" s="5" t="s">
        <v>19</v>
      </c>
      <c r="N4" s="5" t="s">
        <v>19</v>
      </c>
      <c r="O4" s="4" t="s">
        <v>25</v>
      </c>
    </row>
    <row r="5" spans="1:15" s="1" customFormat="1" ht="12.75">
      <c r="A5" s="1" t="s">
        <v>9</v>
      </c>
      <c r="B5" s="1" t="s">
        <v>10</v>
      </c>
      <c r="C5" s="7" t="s">
        <v>15</v>
      </c>
      <c r="D5" s="6" t="s">
        <v>16</v>
      </c>
      <c r="E5" s="6" t="s">
        <v>17</v>
      </c>
      <c r="F5" s="7" t="str">
        <f>F3</f>
        <v>Korábbi</v>
      </c>
      <c r="G5" s="6" t="s">
        <v>16</v>
      </c>
      <c r="H5" s="6" t="s">
        <v>17</v>
      </c>
      <c r="I5" s="7">
        <f>I3</f>
        <v>2009</v>
      </c>
      <c r="J5" s="6" t="s">
        <v>16</v>
      </c>
      <c r="K5" s="6" t="s">
        <v>17</v>
      </c>
      <c r="L5" s="7">
        <f>L3</f>
        <v>2010</v>
      </c>
      <c r="M5" s="6" t="s">
        <v>16</v>
      </c>
      <c r="N5" s="6" t="s">
        <v>17</v>
      </c>
      <c r="O5" s="4" t="s">
        <v>25</v>
      </c>
    </row>
    <row r="6" spans="1:15" ht="12.75">
      <c r="A6" s="8">
        <v>1</v>
      </c>
      <c r="B6" s="9" t="s">
        <v>2</v>
      </c>
      <c r="C6" s="10">
        <v>77750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1">
        <v>1</v>
      </c>
    </row>
    <row r="7" spans="1:15" ht="12.75">
      <c r="A7" s="8">
        <v>2</v>
      </c>
      <c r="B7" s="9" t="s">
        <v>3</v>
      </c>
      <c r="C7" s="10">
        <v>21963.775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1">
        <v>1</v>
      </c>
    </row>
    <row r="8" spans="1:15" ht="25.5">
      <c r="A8" s="8">
        <v>3</v>
      </c>
      <c r="B8" s="9" t="s">
        <v>4</v>
      </c>
      <c r="C8" s="10">
        <v>30850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1">
        <v>1</v>
      </c>
    </row>
    <row r="9" spans="1:15" ht="12.75">
      <c r="A9" s="8">
        <v>4</v>
      </c>
      <c r="B9" s="9" t="s">
        <v>24</v>
      </c>
      <c r="C9" s="10">
        <v>1000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1">
        <v>1</v>
      </c>
    </row>
    <row r="10" spans="1:15" ht="12.75">
      <c r="A10" s="8">
        <v>5</v>
      </c>
      <c r="B10" s="9" t="s">
        <v>23</v>
      </c>
      <c r="C10" s="10">
        <v>1000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>
        <v>1</v>
      </c>
    </row>
    <row r="11" spans="1:15" ht="25.5">
      <c r="A11" s="20">
        <v>6</v>
      </c>
      <c r="B11" s="12" t="s">
        <v>1</v>
      </c>
      <c r="C11" s="13">
        <v>60000</v>
      </c>
      <c r="O11" s="14">
        <v>2</v>
      </c>
    </row>
    <row r="12" spans="1:15" ht="12.75">
      <c r="A12" s="20">
        <v>7</v>
      </c>
      <c r="B12" s="12" t="s">
        <v>14</v>
      </c>
      <c r="O12" s="14">
        <v>2</v>
      </c>
    </row>
    <row r="13" spans="1:15" ht="12.75">
      <c r="A13" s="8">
        <v>8</v>
      </c>
      <c r="B13" s="9" t="s">
        <v>27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1">
        <v>3</v>
      </c>
    </row>
    <row r="14" spans="1:15" ht="12.75">
      <c r="A14" s="8">
        <v>9</v>
      </c>
      <c r="B14" s="9" t="s">
        <v>6</v>
      </c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1">
        <v>3</v>
      </c>
    </row>
    <row r="15" spans="1:15" ht="12.75">
      <c r="A15" s="8">
        <v>10</v>
      </c>
      <c r="B15" s="9" t="s">
        <v>38</v>
      </c>
      <c r="C15" s="10">
        <v>100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1">
        <v>3</v>
      </c>
    </row>
    <row r="16" spans="1:15" ht="12.75">
      <c r="A16" s="8">
        <v>11</v>
      </c>
      <c r="B16" s="9" t="s">
        <v>28</v>
      </c>
      <c r="C16" s="10">
        <v>360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1">
        <v>3</v>
      </c>
    </row>
    <row r="17" spans="1:15" ht="12.75">
      <c r="A17" s="8">
        <v>12</v>
      </c>
      <c r="B17" s="9" t="s">
        <v>56</v>
      </c>
      <c r="C17" s="10">
        <v>2500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1">
        <v>3</v>
      </c>
    </row>
    <row r="18" spans="1:15" ht="25.5">
      <c r="A18" s="8">
        <v>13</v>
      </c>
      <c r="B18" s="9" t="s">
        <v>22</v>
      </c>
      <c r="C18" s="10">
        <v>2000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1">
        <v>3</v>
      </c>
    </row>
    <row r="19" spans="1:15" ht="12.75">
      <c r="A19" s="8">
        <v>14</v>
      </c>
      <c r="B19" s="9" t="s">
        <v>39</v>
      </c>
      <c r="C19" s="10">
        <v>100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1">
        <v>3</v>
      </c>
    </row>
    <row r="20" spans="1:15" ht="12.75">
      <c r="A20" s="20">
        <v>15</v>
      </c>
      <c r="B20" s="12" t="s">
        <v>40</v>
      </c>
      <c r="O20" s="14">
        <v>4</v>
      </c>
    </row>
    <row r="21" spans="1:15" ht="12.75">
      <c r="A21" s="20">
        <v>16</v>
      </c>
      <c r="B21" s="12" t="s">
        <v>29</v>
      </c>
      <c r="C21" s="13">
        <v>500</v>
      </c>
      <c r="O21" s="14">
        <v>4</v>
      </c>
    </row>
    <row r="22" spans="1:15" ht="12.75">
      <c r="A22" s="20">
        <v>17</v>
      </c>
      <c r="B22" s="12" t="s">
        <v>30</v>
      </c>
      <c r="C22" s="13">
        <v>500</v>
      </c>
      <c r="O22" s="14">
        <v>4</v>
      </c>
    </row>
    <row r="23" spans="1:15" ht="12.75">
      <c r="A23" s="20">
        <v>18</v>
      </c>
      <c r="B23" s="12" t="s">
        <v>31</v>
      </c>
      <c r="O23" s="14">
        <v>4</v>
      </c>
    </row>
    <row r="24" spans="1:16" ht="12.75">
      <c r="A24" s="20">
        <v>19</v>
      </c>
      <c r="B24" s="12" t="s">
        <v>32</v>
      </c>
      <c r="C24" s="13">
        <v>2500</v>
      </c>
      <c r="O24" s="14">
        <v>4</v>
      </c>
      <c r="P24" s="15"/>
    </row>
    <row r="25" spans="1:15" ht="12.75">
      <c r="A25" s="20">
        <v>20</v>
      </c>
      <c r="B25" s="12" t="s">
        <v>33</v>
      </c>
      <c r="C25" s="13">
        <v>2500</v>
      </c>
      <c r="O25" s="14">
        <v>4</v>
      </c>
    </row>
    <row r="26" spans="1:15" ht="12.75">
      <c r="A26" s="20">
        <v>21</v>
      </c>
      <c r="B26" s="12" t="s">
        <v>34</v>
      </c>
      <c r="C26" s="13">
        <v>2500</v>
      </c>
      <c r="O26" s="14">
        <v>4</v>
      </c>
    </row>
    <row r="27" spans="1:15" ht="25.5">
      <c r="A27" s="20">
        <v>22</v>
      </c>
      <c r="B27" s="12" t="s">
        <v>35</v>
      </c>
      <c r="O27" s="14">
        <v>4</v>
      </c>
    </row>
    <row r="28" spans="1:15" ht="12.75">
      <c r="A28" s="20">
        <v>23</v>
      </c>
      <c r="B28" s="12" t="s">
        <v>57</v>
      </c>
      <c r="C28" s="13">
        <v>5000</v>
      </c>
      <c r="O28" s="14">
        <v>4</v>
      </c>
    </row>
    <row r="29" spans="1:15" ht="12.75">
      <c r="A29" s="20">
        <v>24</v>
      </c>
      <c r="B29" s="12" t="s">
        <v>36</v>
      </c>
      <c r="C29" s="13">
        <v>2500</v>
      </c>
      <c r="O29" s="14">
        <v>4</v>
      </c>
    </row>
    <row r="30" spans="1:15" ht="25.5">
      <c r="A30" s="20">
        <v>25</v>
      </c>
      <c r="B30" s="12" t="s">
        <v>37</v>
      </c>
      <c r="O30" s="14">
        <v>4</v>
      </c>
    </row>
    <row r="31" spans="1:15" ht="25.5">
      <c r="A31" s="20">
        <v>26</v>
      </c>
      <c r="B31" s="12" t="s">
        <v>0</v>
      </c>
      <c r="O31" s="14">
        <v>4</v>
      </c>
    </row>
    <row r="32" spans="1:15" ht="12.75">
      <c r="A32" s="20">
        <v>27</v>
      </c>
      <c r="B32" s="12" t="s">
        <v>8</v>
      </c>
      <c r="C32" s="13">
        <v>1000</v>
      </c>
      <c r="O32" s="14">
        <v>4</v>
      </c>
    </row>
    <row r="33" spans="1:15" ht="25.5">
      <c r="A33" s="20">
        <v>28</v>
      </c>
      <c r="B33" s="12" t="s">
        <v>5</v>
      </c>
      <c r="O33" s="14">
        <v>4</v>
      </c>
    </row>
    <row r="34" spans="1:15" ht="12.75">
      <c r="A34" s="20">
        <v>29</v>
      </c>
      <c r="B34" s="12" t="s">
        <v>7</v>
      </c>
      <c r="C34" s="13">
        <v>1000</v>
      </c>
      <c r="O34" s="14">
        <v>4</v>
      </c>
    </row>
    <row r="35" spans="1:15" ht="12.75">
      <c r="A35" s="20">
        <v>30</v>
      </c>
      <c r="B35" s="12" t="s">
        <v>58</v>
      </c>
      <c r="C35" s="13">
        <v>1</v>
      </c>
      <c r="O35" s="14">
        <v>4</v>
      </c>
    </row>
    <row r="36" spans="1:15" ht="12.75">
      <c r="A36" s="20">
        <v>31</v>
      </c>
      <c r="B36" s="12" t="s">
        <v>59</v>
      </c>
      <c r="C36" s="13">
        <v>1</v>
      </c>
      <c r="O36" s="14">
        <v>4</v>
      </c>
    </row>
    <row r="37" ht="12.75">
      <c r="B37" s="12"/>
    </row>
    <row r="38" spans="2:15" s="1" customFormat="1" ht="12.75">
      <c r="B38" s="16" t="s">
        <v>13</v>
      </c>
      <c r="C38" s="17">
        <f>SUM(C6:C36)</f>
        <v>215625.775</v>
      </c>
      <c r="O38" s="6"/>
    </row>
    <row r="39" ht="12.75">
      <c r="B39" s="12"/>
    </row>
    <row r="40" ht="12.75">
      <c r="B40" s="12"/>
    </row>
    <row r="41" spans="2:20" s="1" customFormat="1" ht="12.75">
      <c r="B41" s="18" t="s">
        <v>41</v>
      </c>
      <c r="C41" s="17"/>
      <c r="O41" s="1" t="s">
        <v>53</v>
      </c>
      <c r="T41" s="1" t="s">
        <v>54</v>
      </c>
    </row>
    <row r="42" spans="2:20" s="1" customFormat="1" ht="12.75">
      <c r="B42" s="16" t="s">
        <v>42</v>
      </c>
      <c r="C42" s="19" t="s">
        <v>43</v>
      </c>
      <c r="O42" s="1" t="s">
        <v>44</v>
      </c>
      <c r="P42" s="1" t="s">
        <v>46</v>
      </c>
      <c r="Q42" s="1" t="s">
        <v>55</v>
      </c>
      <c r="R42" s="1" t="s">
        <v>45</v>
      </c>
      <c r="S42" s="1" t="s">
        <v>16</v>
      </c>
      <c r="T42" s="1" t="s">
        <v>16</v>
      </c>
    </row>
    <row r="43" spans="2:20" ht="12.75">
      <c r="B43" s="12" t="s">
        <v>49</v>
      </c>
      <c r="C43" s="13">
        <v>124000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10000</v>
      </c>
      <c r="P43" s="13">
        <f>C43-O43</f>
        <v>114000</v>
      </c>
      <c r="Q43" s="13">
        <f>P43/1.2</f>
        <v>95000</v>
      </c>
      <c r="R43" s="13">
        <f>Q43*0.03</f>
        <v>2850</v>
      </c>
      <c r="S43" s="13">
        <v>28000</v>
      </c>
      <c r="T43" s="13">
        <f>SUM(R43:S43)</f>
        <v>30850</v>
      </c>
    </row>
    <row r="44" spans="2:20" ht="12.75">
      <c r="B44" s="12" t="s">
        <v>47</v>
      </c>
      <c r="C44" s="13">
        <v>320000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10000</v>
      </c>
      <c r="P44" s="13">
        <f>C44-O44</f>
        <v>310000</v>
      </c>
      <c r="Q44" s="13">
        <f>P44/1.2</f>
        <v>258333.33333333334</v>
      </c>
      <c r="R44" s="13">
        <f>Q44*0.03</f>
        <v>7750</v>
      </c>
      <c r="S44" s="13">
        <v>70000</v>
      </c>
      <c r="T44" s="13">
        <f>SUM(R44:S44)</f>
        <v>77750</v>
      </c>
    </row>
    <row r="45" spans="2:20" ht="12.75">
      <c r="B45" s="12" t="s">
        <v>48</v>
      </c>
      <c r="C45" s="13">
        <v>177711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10000</v>
      </c>
      <c r="P45" s="13">
        <f>C45-O45</f>
        <v>167711</v>
      </c>
      <c r="Q45" s="13">
        <f>P45/1.2</f>
        <v>139759.1666666667</v>
      </c>
      <c r="R45" s="13">
        <f>Q45*0.03</f>
        <v>4192.775000000001</v>
      </c>
      <c r="S45" s="13">
        <v>17771</v>
      </c>
      <c r="T45" s="13">
        <f>SUM(R45:S45)</f>
        <v>21963.775</v>
      </c>
    </row>
    <row r="46" spans="2:20" ht="12.75">
      <c r="B46" s="16" t="s">
        <v>50</v>
      </c>
      <c r="C46" s="17">
        <f>SUM(C43:C45)</f>
        <v>621711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aca="true" t="shared" si="0" ref="O46:T46">SUM(O43:O45)</f>
        <v>30000</v>
      </c>
      <c r="P46" s="17">
        <f t="shared" si="0"/>
        <v>591711</v>
      </c>
      <c r="Q46" s="17">
        <f t="shared" si="0"/>
        <v>493092.50000000006</v>
      </c>
      <c r="R46" s="17">
        <f t="shared" si="0"/>
        <v>14792.775000000001</v>
      </c>
      <c r="S46" s="17">
        <f t="shared" si="0"/>
        <v>115771</v>
      </c>
      <c r="T46" s="17">
        <f t="shared" si="0"/>
        <v>130563.775</v>
      </c>
    </row>
    <row r="47" spans="2:18" ht="12.75">
      <c r="B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2:20" ht="12.75">
      <c r="B48" s="12" t="s">
        <v>51</v>
      </c>
      <c r="C48" s="13">
        <v>96251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10000</v>
      </c>
      <c r="P48" s="13">
        <f>C48-O48</f>
        <v>86251</v>
      </c>
      <c r="Q48" s="13">
        <f>P48/1.2</f>
        <v>71875.83333333334</v>
      </c>
      <c r="R48" s="13">
        <f>Q48*0.03</f>
        <v>2156.275</v>
      </c>
      <c r="S48" s="13">
        <v>9625</v>
      </c>
      <c r="T48" s="13">
        <f>SUM(R48:S48)</f>
        <v>11781.275</v>
      </c>
    </row>
    <row r="49" spans="2:20" ht="12.75">
      <c r="B49" s="12" t="s">
        <v>52</v>
      </c>
      <c r="C49" s="13">
        <f>SUM(C48,C46)</f>
        <v>717962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f aca="true" t="shared" si="1" ref="O49:T49">SUM(O48,O46)</f>
        <v>40000</v>
      </c>
      <c r="P49" s="13">
        <f t="shared" si="1"/>
        <v>677962</v>
      </c>
      <c r="Q49" s="13">
        <f t="shared" si="1"/>
        <v>564968.3333333334</v>
      </c>
      <c r="R49" s="13">
        <f t="shared" si="1"/>
        <v>16949.050000000003</v>
      </c>
      <c r="S49" s="13">
        <f t="shared" si="1"/>
        <v>125396</v>
      </c>
      <c r="T49" s="13">
        <f t="shared" si="1"/>
        <v>142345.05</v>
      </c>
    </row>
    <row r="50" ht="12.75">
      <c r="B50" s="12"/>
    </row>
    <row r="51" ht="12.75">
      <c r="B51" s="12"/>
    </row>
    <row r="52" ht="12.75">
      <c r="B52" s="12"/>
    </row>
  </sheetData>
  <printOptions gridLines="1"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headerFooter alignWithMargins="0">
    <oddHeader>&amp;L&amp;"Arial,Félkövér"II. MELLÉKLET 5. táblázat&amp;C&amp;"Arial,Félkövér"FELHALMOZÁSI KIADÁSOK&amp;R&amp;"Arial,Félkövér dőlt"(eFt)</oddHeader>
    <oddFooter>&amp;R&amp;N/&amp;P.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2009-03-25T07:56:48Z</cp:lastPrinted>
  <dcterms:created xsi:type="dcterms:W3CDTF">2009-02-14T16:22:56Z</dcterms:created>
  <dcterms:modified xsi:type="dcterms:W3CDTF">2009-03-25T07:57:02Z</dcterms:modified>
  <cp:category/>
  <cp:version/>
  <cp:contentType/>
  <cp:contentStatus/>
</cp:coreProperties>
</file>